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8705"/>
  <workbookPr date1904="1" showInkAnnotation="0" autoCompressPictures="0"/>
  <bookViews>
    <workbookView xWindow="-940" yWindow="3420" windowWidth="27480" windowHeight="13580"/>
  </bookViews>
  <sheets>
    <sheet name="Training Zones" sheetId="2" r:id="rId1"/>
    <sheet name="Sheet3" sheetId="3" r:id="rId2"/>
    <sheet name="Sheet4" sheetId="4" r:id="rId3"/>
    <sheet name="Sheet5" sheetId="5" r:id="rId4"/>
    <sheet name="Sheet6" sheetId="6" r:id="rId5"/>
    <sheet name="Sheet7" sheetId="7" r:id="rId6"/>
    <sheet name="Sheet8" sheetId="8" r:id="rId7"/>
    <sheet name="Sheet9" sheetId="9" r:id="rId8"/>
    <sheet name="Sheet10" sheetId="10" r:id="rId9"/>
    <sheet name="Sheet11" sheetId="11" r:id="rId10"/>
    <sheet name="Sheet12" sheetId="12" r:id="rId11"/>
    <sheet name="Sheet13" sheetId="13" r:id="rId12"/>
    <sheet name="Sheet14" sheetId="14" r:id="rId13"/>
    <sheet name="Sheet15" sheetId="15" r:id="rId14"/>
    <sheet name="Sheet16" sheetId="16" r:id="rId15"/>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6" i="2" l="1"/>
  <c r="C5" i="2"/>
  <c r="E69" i="2"/>
  <c r="C69" i="2"/>
  <c r="C68" i="2"/>
  <c r="E57" i="2"/>
  <c r="C57" i="2"/>
  <c r="E58" i="2"/>
  <c r="C58" i="2"/>
  <c r="E47" i="2"/>
  <c r="C47" i="2"/>
  <c r="E46" i="2"/>
  <c r="C46" i="2"/>
  <c r="E38" i="2"/>
  <c r="C38" i="2"/>
  <c r="E36" i="2"/>
  <c r="C36" i="2"/>
  <c r="E37" i="2"/>
  <c r="C37" i="2"/>
  <c r="E70" i="2"/>
  <c r="C70" i="2"/>
  <c r="E59" i="2"/>
  <c r="C59" i="2"/>
  <c r="E48" i="2"/>
  <c r="C48" i="2"/>
  <c r="C28" i="2"/>
  <c r="E28" i="2"/>
  <c r="C18" i="2"/>
  <c r="E18" i="2"/>
  <c r="E12" i="2"/>
  <c r="E27" i="2"/>
  <c r="C27" i="2"/>
  <c r="E26" i="2"/>
  <c r="C26" i="2"/>
  <c r="E17" i="2"/>
  <c r="C17" i="2"/>
  <c r="E16" i="2"/>
  <c r="C16" i="2"/>
  <c r="E11" i="2"/>
  <c r="E10" i="2"/>
</calcChain>
</file>

<file path=xl/sharedStrings.xml><?xml version="1.0" encoding="utf-8"?>
<sst xmlns="http://schemas.openxmlformats.org/spreadsheetml/2006/main" count="97" uniqueCount="72">
  <si>
    <t>&lt;</t>
    <phoneticPr fontId="3" type="noConversion"/>
  </si>
  <si>
    <t>&lt;55% FTP</t>
    <phoneticPr fontId="3" type="noConversion"/>
  </si>
  <si>
    <t>93-97% of LT</t>
    <phoneticPr fontId="3" type="noConversion"/>
  </si>
  <si>
    <t>&lt;</t>
    <phoneticPr fontId="3" type="noConversion"/>
  </si>
  <si>
    <t>&lt;55% FTP</t>
    <phoneticPr fontId="3" type="noConversion"/>
  </si>
  <si>
    <t>56-75% FTP</t>
    <phoneticPr fontId="3" type="noConversion"/>
  </si>
  <si>
    <t>76-90% FTP</t>
    <phoneticPr fontId="3" type="noConversion"/>
  </si>
  <si>
    <t>88-94% FTP</t>
    <phoneticPr fontId="3" type="noConversion"/>
  </si>
  <si>
    <t>HR &amp; FTP training zones from Allen &amp; Coggan, Training and Racing with a Power Meter</t>
    <phoneticPr fontId="3" type="noConversion"/>
  </si>
  <si>
    <t>to</t>
  </si>
  <si>
    <t>Updating Zones</t>
  </si>
  <si>
    <r>
      <t>Lactate Threshold</t>
    </r>
    <r>
      <rPr>
        <b/>
        <sz val="12"/>
        <rFont val="Verdana"/>
      </rPr>
      <t xml:space="preserve"> (LT)</t>
    </r>
  </si>
  <si>
    <t>100% of average power for 60 minutes</t>
  </si>
  <si>
    <t>Functional Threshold Power (FTP) on flats</t>
  </si>
  <si>
    <t>FTP climbing</t>
  </si>
  <si>
    <t>91-100% FTP</t>
    <phoneticPr fontId="3" type="noConversion"/>
  </si>
  <si>
    <t>101- 105% of LT</t>
    <phoneticPr fontId="3" type="noConversion"/>
  </si>
  <si>
    <t>101-105% FTP</t>
    <phoneticPr fontId="3" type="noConversion"/>
  </si>
  <si>
    <t>Zone 6:  VO2 Max</t>
    <phoneticPr fontId="3" type="noConversion"/>
  </si>
  <si>
    <t>max</t>
  </si>
  <si>
    <t>&gt;105% of LT</t>
    <phoneticPr fontId="3" type="noConversion"/>
  </si>
  <si>
    <t>106-120% FTP</t>
    <phoneticPr fontId="3" type="noConversion"/>
  </si>
  <si>
    <t>Gaps of 1 - 3 between zones are an artifact of the computations.</t>
  </si>
  <si>
    <t>Time Trial</t>
  </si>
  <si>
    <t>95% of average power for 20 minutes</t>
  </si>
  <si>
    <t>95% of average heart rate for 20 minutes</t>
  </si>
  <si>
    <t>100% of average heart rate for 60 minutes</t>
  </si>
  <si>
    <t>Lactate Threshold (LT) =</t>
  </si>
  <si>
    <t>Functional Threshold Power (FTP)</t>
  </si>
  <si>
    <t>Coach John Hughes</t>
  </si>
  <si>
    <t>Date</t>
  </si>
  <si>
    <t>Distance</t>
  </si>
  <si>
    <t>Time</t>
  </si>
  <si>
    <t>Average Speed</t>
  </si>
  <si>
    <t>Average Heart Rate</t>
  </si>
  <si>
    <t>Normalized Power (NP)</t>
  </si>
  <si>
    <t>95 - 100% of LT</t>
  </si>
  <si>
    <t>Digestion pace, RPE 1- 2</t>
  </si>
  <si>
    <t>Conversation pace, RPE 2 - 3</t>
  </si>
  <si>
    <t>Hill climbing &amp; headwind pace, RPE 3 - 4</t>
  </si>
  <si>
    <t>Power Pace (Sweet Spot)</t>
  </si>
  <si>
    <r>
      <t xml:space="preserve">Zone 1:  Active recovery </t>
    </r>
    <r>
      <rPr>
        <b/>
        <sz val="12"/>
        <rFont val="Verdana"/>
      </rPr>
      <t>pace</t>
    </r>
  </si>
  <si>
    <r>
      <t>Zone  2:  Aerobic</t>
    </r>
    <r>
      <rPr>
        <b/>
        <sz val="12"/>
        <rFont val="Verdana"/>
      </rPr>
      <t xml:space="preserve"> pace</t>
    </r>
  </si>
  <si>
    <r>
      <t>Zone 3:  Tempo</t>
    </r>
    <r>
      <rPr>
        <b/>
        <sz val="12"/>
        <rFont val="Verdana"/>
      </rPr>
      <t xml:space="preserve"> pace</t>
    </r>
  </si>
  <si>
    <t>Sweet spot, RPE 4 - 5</t>
  </si>
  <si>
    <t>Zone 4:  Sub-threshold</t>
  </si>
  <si>
    <t>Zone 5:  Super-threshold</t>
  </si>
  <si>
    <t>Sub-barf, RPE 5 - 6</t>
  </si>
  <si>
    <t>Flat</t>
  </si>
  <si>
    <t>Climb</t>
  </si>
  <si>
    <t>Barf, RPE 6 - 7</t>
  </si>
  <si>
    <t>Perceived Exertion, Heart Rate and Power Training Zones</t>
  </si>
  <si>
    <t>Enter your value(s) here</t>
  </si>
  <si>
    <t>Eyeballs out, RPE 8+</t>
  </si>
  <si>
    <t>How to Train by Intensity</t>
  </si>
  <si>
    <t>Benefits of Training by Intensity</t>
  </si>
  <si>
    <t>Click here</t>
  </si>
  <si>
    <t xml:space="preserve">(&lt;68% of LT) </t>
  </si>
  <si>
    <t>69-83% of LT</t>
  </si>
  <si>
    <t>84 - 94% of LT</t>
  </si>
  <si>
    <t>Sprinting</t>
  </si>
  <si>
    <t>RPE of 10, no target HR or power</t>
  </si>
  <si>
    <t>In this zone you are burning body fat for energy.  You should ride primarily in this zone for active recovery rides as well as the easy portions of long rides.</t>
  </si>
  <si>
    <t>You can easily carry on a conversation in full sentences, an RPE of 2-3. This pace builds endurance and trains the aerobic system to burn more fat and spare glycogen. Training here also improves your ability to transport oxygen to your muscles. You should ride in this zone most of the time during rides of 3 - 4 hours or more except for climbs in zone 3</t>
  </si>
  <si>
    <r>
      <t xml:space="preserve">You can talk in short sentences but can’t whistle. This pace trains the aerobic system to burn glycogen (from carbs) &amp; improves your cruising speed. You should climb most of the time in this zone </t>
    </r>
    <r>
      <rPr>
        <i/>
        <sz val="12"/>
        <rFont val="Verdana"/>
      </rPr>
      <t>or lower</t>
    </r>
    <r>
      <rPr>
        <sz val="12"/>
        <rFont val="Verdana"/>
      </rPr>
      <t>. You'll have better endurance if you climb here instead of climbing harder and then taking time in zone 1 to recover.</t>
    </r>
  </si>
  <si>
    <t>You can't talk. The pace for a 20-40 km time trial or racing up a sustained climb. In this zone you are burning glycogen for energy, but without enough oxygen, so you are going anaerobic. Riding anaerobically trains the anaerobic system to burn glucose without enough oxygen &amp; your muscles produce lactic acid. Training here raises your LT over time. This training is hard on your body and it takes a day or two to recover.</t>
  </si>
  <si>
    <t>The classic hammering pace, a hard effort for 5 - 10 minutes —any longer &amp; you’d barf. In this zone you are working anaerobically.  This trains your tolerance for lactic acid.  The physiological benefits are similar to zone 4; however, the intervals are harder.  This training is very hard on your body and it takes two or three days to recover. You build anaerobic fitness progressively, first with Zone 4 workouts, then with Zone 5 and for some athletes Zone 6.</t>
  </si>
  <si>
    <t>Riding as hard as you can for only a few minutes with your eyes bugging out. Training here increases your VO2 max. This training is extremely hard on your body and it takes two - four days to recover.</t>
  </si>
  <si>
    <t>Average Power</t>
  </si>
  <si>
    <t>You can talk in short phrases but not short sentences. The Sweet Spot is the upper end of zone 3 and the lower end of zone 4. Riding in this range is just before you start to go significantly anaerobic. Riding in zone 4 will produce more training overload, but require significantly more recovery.  Thus the Sweet Spot is the optimal place to train to increase power.</t>
  </si>
  <si>
    <t>Riding flat out for less than a minute improves the coordination of the firing of individual muscle fibers.</t>
  </si>
  <si>
    <t>Max Heart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</si>
</sst>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 &quot;bpm&quot;"/>
    <numFmt numFmtId="165" formatCode="0\ &quot;watts&quot;"/>
    <numFmt numFmtId="166" formatCode="mm/dd/yy;@"/>
    <numFmt numFmtId="167" formatCode="0.0\ &quot;mi&quot;"/>
    <numFmt numFmtId="168" formatCode="0.0\ &quot;mph&quot;"/>
  </numFmts>
  <fonts count="17" x14ac:knownFonts="1">
    <font>
      <sz val="10"/>
      <name val="Geneva"/>
    </font>
    <font>
      <b/>
      <sz val="12"/>
      <name val="Verdana"/>
    </font>
    <font>
      <sz val="12"/>
      <name val="Verdana"/>
    </font>
    <font>
      <sz val="8"/>
      <name val="Verdana"/>
    </font>
    <font>
      <sz val="12"/>
      <name val="Verdana"/>
    </font>
    <font>
      <b/>
      <sz val="12"/>
      <name val="Verdana"/>
    </font>
    <font>
      <sz val="10"/>
      <name val="Verdana"/>
    </font>
    <font>
      <u/>
      <sz val="10"/>
      <color theme="10"/>
      <name val="Geneva"/>
    </font>
    <font>
      <u/>
      <sz val="10"/>
      <color theme="11"/>
      <name val="Geneva"/>
    </font>
    <font>
      <b/>
      <sz val="14"/>
      <name val="Verdana"/>
    </font>
    <font>
      <b/>
      <sz val="16"/>
      <name val="Verdana"/>
    </font>
    <font>
      <i/>
      <sz val="12"/>
      <name val="Verdana"/>
    </font>
    <font>
      <sz val="11"/>
      <name val="Verdana"/>
    </font>
    <font>
      <b/>
      <sz val="11"/>
      <name val="Verdana"/>
    </font>
    <font>
      <b/>
      <u/>
      <sz val="12"/>
      <color theme="10"/>
      <name val="Geneva"/>
    </font>
    <font>
      <b/>
      <u/>
      <sz val="12"/>
      <color theme="10"/>
      <name val="Verdana"/>
    </font>
    <font>
      <b/>
      <i/>
      <sz val="12"/>
      <name val="Verdana"/>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97">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50">
    <xf numFmtId="0" fontId="0" fillId="0" borderId="0" xfId="0"/>
    <xf numFmtId="0" fontId="4" fillId="0" borderId="0" xfId="0" applyFont="1"/>
    <xf numFmtId="14" fontId="4" fillId="0" borderId="0" xfId="0" applyNumberFormat="1" applyFont="1"/>
    <xf numFmtId="0" fontId="5" fillId="0" borderId="0" xfId="0" applyFont="1" applyAlignment="1">
      <alignment horizontal="right"/>
    </xf>
    <xf numFmtId="1" fontId="5" fillId="0" borderId="0" xfId="0" applyNumberFormat="1" applyFont="1" applyAlignment="1">
      <alignment horizontal="left"/>
    </xf>
    <xf numFmtId="0" fontId="5" fillId="0" borderId="0" xfId="0" applyFont="1"/>
    <xf numFmtId="164" fontId="5" fillId="0" borderId="0" xfId="0" applyNumberFormat="1" applyFont="1"/>
    <xf numFmtId="165" fontId="5" fillId="0" borderId="0" xfId="0" applyNumberFormat="1" applyFont="1"/>
    <xf numFmtId="164" fontId="4" fillId="0" borderId="0" xfId="0" applyNumberFormat="1" applyFont="1"/>
    <xf numFmtId="0" fontId="6" fillId="0" borderId="0" xfId="0" applyFont="1"/>
    <xf numFmtId="0" fontId="1" fillId="0" borderId="0" xfId="0" applyFont="1"/>
    <xf numFmtId="164" fontId="1" fillId="0" borderId="0" xfId="0" applyNumberFormat="1" applyFont="1"/>
    <xf numFmtId="0" fontId="2" fillId="0" borderId="0" xfId="0" applyFont="1"/>
    <xf numFmtId="165" fontId="1" fillId="0" borderId="0" xfId="0" applyNumberFormat="1" applyFont="1"/>
    <xf numFmtId="164" fontId="2" fillId="0" borderId="0" xfId="0" applyNumberFormat="1" applyFont="1"/>
    <xf numFmtId="46" fontId="2" fillId="0" borderId="0" xfId="0" quotePrefix="1" applyNumberFormat="1" applyFont="1" applyAlignment="1">
      <alignment horizontal="left"/>
    </xf>
    <xf numFmtId="0" fontId="1" fillId="0" borderId="0" xfId="0" applyFont="1" applyAlignment="1">
      <alignment horizontal="right"/>
    </xf>
    <xf numFmtId="165" fontId="2" fillId="0" borderId="0" xfId="0" applyNumberFormat="1" applyFont="1"/>
    <xf numFmtId="0" fontId="1" fillId="0" borderId="0" xfId="0" applyFont="1" applyAlignment="1">
      <alignment horizontal="left"/>
    </xf>
    <xf numFmtId="0" fontId="1" fillId="0" borderId="0" xfId="0" applyFont="1" applyAlignment="1">
      <alignment horizontal="center"/>
    </xf>
    <xf numFmtId="0" fontId="2" fillId="0" borderId="0" xfId="0" applyFont="1" applyAlignment="1">
      <alignment horizontal="left"/>
    </xf>
    <xf numFmtId="165" fontId="2" fillId="0" borderId="0" xfId="0" applyNumberFormat="1" applyFont="1" applyAlignment="1">
      <alignment horizontal="left"/>
    </xf>
    <xf numFmtId="0" fontId="5" fillId="0" borderId="0" xfId="0" applyFont="1" applyAlignment="1">
      <alignment horizontal="center"/>
    </xf>
    <xf numFmtId="0" fontId="4" fillId="0" borderId="0" xfId="0" applyFont="1" applyAlignment="1">
      <alignment horizontal="center"/>
    </xf>
    <xf numFmtId="14" fontId="1" fillId="0" borderId="0" xfId="0" applyNumberFormat="1" applyFont="1" applyAlignment="1">
      <alignment horizontal="left"/>
    </xf>
    <xf numFmtId="0" fontId="9" fillId="0" borderId="0" xfId="0" applyFont="1" applyAlignment="1">
      <alignment horizontal="centerContinuous"/>
    </xf>
    <xf numFmtId="1" fontId="5" fillId="2" borderId="1" xfId="0" applyNumberFormat="1" applyFont="1" applyFill="1" applyBorder="1" applyAlignment="1">
      <alignment horizontal="left"/>
    </xf>
    <xf numFmtId="0" fontId="10" fillId="0" borderId="0" xfId="0" applyFont="1" applyAlignment="1">
      <alignment horizontal="centerContinuous"/>
    </xf>
    <xf numFmtId="0" fontId="4" fillId="0" borderId="1" xfId="0" applyFont="1" applyBorder="1"/>
    <xf numFmtId="0" fontId="9" fillId="0" borderId="0" xfId="0" applyFont="1" applyAlignment="1">
      <alignment horizontal="center"/>
    </xf>
    <xf numFmtId="0" fontId="2" fillId="0" borderId="0" xfId="0" applyFont="1" applyAlignment="1">
      <alignment horizontal="left" vertical="top" wrapText="1"/>
    </xf>
    <xf numFmtId="0" fontId="4" fillId="0" borderId="0" xfId="0" applyFont="1" applyBorder="1"/>
    <xf numFmtId="0" fontId="11" fillId="0" borderId="0" xfId="0" applyFont="1" applyAlignment="1">
      <alignment horizontal="center"/>
    </xf>
    <xf numFmtId="0" fontId="12" fillId="0" borderId="0" xfId="0" applyFont="1"/>
    <xf numFmtId="0" fontId="13" fillId="0" borderId="0" xfId="0" applyFont="1"/>
    <xf numFmtId="0" fontId="12" fillId="0" borderId="0" xfId="0" applyFont="1" applyAlignment="1">
      <alignment horizontal="left"/>
    </xf>
    <xf numFmtId="0" fontId="14" fillId="0" borderId="0" xfId="85" applyFont="1" applyAlignment="1">
      <alignment horizontal="left"/>
    </xf>
    <xf numFmtId="0" fontId="15" fillId="0" borderId="0" xfId="85" applyFont="1" applyAlignment="1">
      <alignment horizontal="left"/>
    </xf>
    <xf numFmtId="0" fontId="16" fillId="0" borderId="0" xfId="0" applyFont="1"/>
    <xf numFmtId="0" fontId="16" fillId="0" borderId="0" xfId="0" applyFont="1" applyAlignment="1">
      <alignment vertical="top" wrapText="1"/>
    </xf>
    <xf numFmtId="0" fontId="16" fillId="0" borderId="0" xfId="0" applyFont="1" applyAlignment="1">
      <alignment horizontal="left" vertical="top"/>
    </xf>
    <xf numFmtId="0" fontId="2" fillId="0" borderId="0" xfId="0" applyFont="1" applyAlignment="1">
      <alignment vertical="top" wrapText="1"/>
    </xf>
    <xf numFmtId="0" fontId="2" fillId="0" borderId="0" xfId="0" applyFont="1" applyAlignment="1">
      <alignment horizontal="left" vertical="top" wrapText="1"/>
    </xf>
    <xf numFmtId="167" fontId="4" fillId="0" borderId="1" xfId="0" applyNumberFormat="1" applyFont="1" applyBorder="1"/>
    <xf numFmtId="168" fontId="4" fillId="0" borderId="1" xfId="0" applyNumberFormat="1" applyFont="1" applyBorder="1"/>
    <xf numFmtId="164" fontId="4" fillId="0" borderId="1" xfId="0" applyNumberFormat="1" applyFont="1" applyBorder="1"/>
    <xf numFmtId="165" fontId="4" fillId="0" borderId="1" xfId="0" applyNumberFormat="1" applyFont="1" applyBorder="1"/>
    <xf numFmtId="166" fontId="2" fillId="0" borderId="1" xfId="0" applyNumberFormat="1" applyFont="1" applyBorder="1"/>
    <xf numFmtId="0" fontId="2" fillId="0" borderId="0" xfId="0" applyFont="1" applyAlignment="1">
      <alignment vertical="top" wrapText="1"/>
    </xf>
    <xf numFmtId="0" fontId="2" fillId="0" borderId="0" xfId="0" applyFont="1" applyAlignment="1">
      <alignment horizontal="left" vertical="top" wrapText="1"/>
    </xf>
  </cellXfs>
  <cellStyles count="9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theme" Target="theme/theme1.xml"/><Relationship Id="rId17" Type="http://schemas.openxmlformats.org/officeDocument/2006/relationships/styles" Target="styles.xml"/><Relationship Id="rId18" Type="http://schemas.openxmlformats.org/officeDocument/2006/relationships/sharedStrings" Target="sharedStrings.xml"/><Relationship Id="rId1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coach-hughes.com/resources/intensity.html" TargetMode="External"/><Relationship Id="rId2" Type="http://schemas.openxmlformats.org/officeDocument/2006/relationships/hyperlink" Target="http://www.coach-hughes.com/resources/how_to_train_by_intensity.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4"/>
  <sheetViews>
    <sheetView tabSelected="1" workbookViewId="0">
      <selection activeCell="H15" sqref="H15:K16"/>
    </sheetView>
  </sheetViews>
  <sheetFormatPr baseColWidth="10" defaultRowHeight="13" x14ac:dyDescent="0"/>
  <cols>
    <col min="1" max="1" width="59.7109375" style="9" customWidth="1"/>
    <col min="2" max="2" width="7.7109375" style="9" customWidth="1"/>
    <col min="3" max="3" width="9" style="9" customWidth="1"/>
    <col min="4" max="4" width="4.85546875" style="9" customWidth="1"/>
    <col min="5" max="5" width="10.7109375" style="9" customWidth="1"/>
    <col min="6" max="6" width="16.7109375" style="9" customWidth="1"/>
    <col min="7" max="7" width="6.85546875" style="9" customWidth="1"/>
    <col min="8" max="8" width="21.42578125" style="9" customWidth="1"/>
    <col min="9" max="9" width="11" style="9" bestFit="1" customWidth="1"/>
    <col min="10" max="16384" width="10.7109375" style="9"/>
  </cols>
  <sheetData>
    <row r="1" spans="1:11" s="1" customFormat="1" ht="20">
      <c r="C1" s="27" t="s">
        <v>29</v>
      </c>
      <c r="D1" s="23"/>
    </row>
    <row r="2" spans="1:11" s="1" customFormat="1" ht="18">
      <c r="C2" s="25" t="s">
        <v>51</v>
      </c>
      <c r="D2" s="22"/>
      <c r="I2" s="29" t="s">
        <v>10</v>
      </c>
    </row>
    <row r="3" spans="1:11" s="1" customFormat="1" ht="16">
      <c r="D3" s="19"/>
      <c r="E3" s="24"/>
    </row>
    <row r="4" spans="1:11" s="1" customFormat="1" ht="16">
      <c r="C4" s="32" t="s">
        <v>52</v>
      </c>
      <c r="E4" s="15"/>
      <c r="F4" s="2"/>
      <c r="G4" s="2"/>
      <c r="H4" s="10" t="s">
        <v>23</v>
      </c>
      <c r="I4" s="10"/>
    </row>
    <row r="5" spans="1:11" s="1" customFormat="1" ht="16">
      <c r="A5" s="18" t="s">
        <v>11</v>
      </c>
      <c r="C5" s="26">
        <f>0.95*I$9</f>
        <v>0</v>
      </c>
      <c r="E5" s="12"/>
      <c r="H5" s="12" t="s">
        <v>30</v>
      </c>
      <c r="I5" s="47"/>
      <c r="J5" s="47"/>
      <c r="K5" s="47"/>
    </row>
    <row r="6" spans="1:11" s="1" customFormat="1" ht="16">
      <c r="A6" s="18" t="s">
        <v>13</v>
      </c>
      <c r="C6" s="26">
        <f>0.95*I12</f>
        <v>0</v>
      </c>
      <c r="E6" s="12"/>
      <c r="H6" s="12" t="s">
        <v>31</v>
      </c>
      <c r="I6" s="43"/>
      <c r="J6" s="43"/>
      <c r="K6" s="43"/>
    </row>
    <row r="7" spans="1:11" s="1" customFormat="1" ht="16">
      <c r="A7" s="18" t="s">
        <v>14</v>
      </c>
      <c r="B7" s="4"/>
      <c r="C7" s="26">
        <v>0</v>
      </c>
      <c r="E7" s="12"/>
      <c r="H7" s="12" t="s">
        <v>32</v>
      </c>
      <c r="I7" s="28"/>
      <c r="J7" s="28"/>
      <c r="K7" s="28"/>
    </row>
    <row r="8" spans="1:11" s="1" customFormat="1" ht="16">
      <c r="A8" s="3"/>
      <c r="B8" s="5"/>
      <c r="H8" s="12" t="s">
        <v>33</v>
      </c>
      <c r="I8" s="44"/>
      <c r="J8" s="44"/>
      <c r="K8" s="44"/>
    </row>
    <row r="9" spans="1:11" s="1" customFormat="1" ht="16">
      <c r="A9" s="10" t="s">
        <v>41</v>
      </c>
      <c r="B9" s="6"/>
      <c r="F9" s="33"/>
      <c r="H9" s="12" t="s">
        <v>34</v>
      </c>
      <c r="I9" s="45"/>
      <c r="J9" s="45"/>
      <c r="K9" s="45"/>
    </row>
    <row r="10" spans="1:11" s="1" customFormat="1" ht="16">
      <c r="A10" s="38" t="s">
        <v>37</v>
      </c>
      <c r="B10" s="6"/>
      <c r="D10" s="6" t="s">
        <v>3</v>
      </c>
      <c r="E10" s="6">
        <f>0.68*C5</f>
        <v>0</v>
      </c>
      <c r="F10" s="34" t="s">
        <v>57</v>
      </c>
      <c r="G10" s="5"/>
      <c r="H10" s="12" t="s">
        <v>71</v>
      </c>
      <c r="I10" s="45"/>
      <c r="J10" s="45"/>
      <c r="K10" s="45"/>
    </row>
    <row r="11" spans="1:11" s="1" customFormat="1" ht="16" customHeight="1">
      <c r="A11" s="48" t="s">
        <v>62</v>
      </c>
      <c r="B11" s="16" t="s">
        <v>48</v>
      </c>
      <c r="D11" s="6" t="s">
        <v>3</v>
      </c>
      <c r="E11" s="7">
        <f>0.55*C6</f>
        <v>0</v>
      </c>
      <c r="F11" s="34" t="s">
        <v>4</v>
      </c>
      <c r="G11" s="5"/>
      <c r="H11" s="12" t="s">
        <v>68</v>
      </c>
      <c r="I11" s="46"/>
      <c r="J11" s="46"/>
      <c r="K11" s="46"/>
    </row>
    <row r="12" spans="1:11" s="1" customFormat="1" ht="16" customHeight="1">
      <c r="A12" s="48"/>
      <c r="B12" s="16" t="s">
        <v>49</v>
      </c>
      <c r="D12" s="6" t="s">
        <v>0</v>
      </c>
      <c r="E12" s="7">
        <f>0.55*C7</f>
        <v>0</v>
      </c>
      <c r="F12" s="34" t="s">
        <v>1</v>
      </c>
      <c r="G12" s="5"/>
      <c r="H12" s="12" t="s">
        <v>35</v>
      </c>
      <c r="I12" s="46"/>
      <c r="J12" s="46"/>
      <c r="K12" s="46"/>
    </row>
    <row r="13" spans="1:11" s="1" customFormat="1" ht="16" customHeight="1">
      <c r="A13" s="48"/>
      <c r="B13" s="8"/>
      <c r="C13" s="8"/>
      <c r="D13" s="8"/>
      <c r="F13" s="33"/>
      <c r="H13" s="12"/>
      <c r="I13" s="31"/>
    </row>
    <row r="14" spans="1:11" s="1" customFormat="1" ht="16" customHeight="1">
      <c r="A14" s="41"/>
      <c r="B14" s="8"/>
      <c r="C14" s="8"/>
      <c r="D14" s="8"/>
      <c r="F14" s="33"/>
    </row>
    <row r="15" spans="1:11" s="1" customFormat="1" ht="16">
      <c r="B15" s="8"/>
      <c r="C15" s="8"/>
      <c r="D15" s="8"/>
      <c r="F15" s="33"/>
      <c r="H15" s="12" t="s">
        <v>27</v>
      </c>
      <c r="I15" s="12" t="s">
        <v>25</v>
      </c>
    </row>
    <row r="16" spans="1:11" s="1" customFormat="1" ht="16">
      <c r="A16" s="10" t="s">
        <v>42</v>
      </c>
      <c r="C16" s="6">
        <f>0.69*C5</f>
        <v>0</v>
      </c>
      <c r="D16" s="6" t="s">
        <v>9</v>
      </c>
      <c r="E16" s="6">
        <f>0.83*C5</f>
        <v>0</v>
      </c>
      <c r="F16" s="34" t="s">
        <v>58</v>
      </c>
      <c r="G16" s="5"/>
      <c r="I16" s="12" t="s">
        <v>26</v>
      </c>
    </row>
    <row r="17" spans="1:9" s="1" customFormat="1" ht="16">
      <c r="A17" s="38" t="s">
        <v>38</v>
      </c>
      <c r="B17" s="16" t="s">
        <v>48</v>
      </c>
      <c r="C17" s="7">
        <f>0.56*C6</f>
        <v>0</v>
      </c>
      <c r="D17" s="6"/>
      <c r="E17" s="7">
        <f>0.75*C6</f>
        <v>0</v>
      </c>
      <c r="F17" s="34" t="s">
        <v>5</v>
      </c>
      <c r="G17" s="5"/>
      <c r="I17" s="12"/>
    </row>
    <row r="18" spans="1:9" s="1" customFormat="1" ht="16" customHeight="1">
      <c r="A18" s="49" t="s">
        <v>63</v>
      </c>
      <c r="B18" s="16" t="s">
        <v>49</v>
      </c>
      <c r="C18" s="7">
        <f>0.56*C7</f>
        <v>0</v>
      </c>
      <c r="D18" s="6"/>
      <c r="E18" s="7">
        <f>0.75*C7</f>
        <v>0</v>
      </c>
      <c r="F18" s="34" t="s">
        <v>5</v>
      </c>
      <c r="G18" s="5"/>
      <c r="H18" s="12" t="s">
        <v>28</v>
      </c>
      <c r="I18" s="12" t="s">
        <v>24</v>
      </c>
    </row>
    <row r="19" spans="1:9" s="1" customFormat="1" ht="16">
      <c r="A19" s="49"/>
      <c r="F19" s="33"/>
      <c r="I19" s="12" t="s">
        <v>12</v>
      </c>
    </row>
    <row r="20" spans="1:9" s="1" customFormat="1" ht="16">
      <c r="A20" s="49"/>
      <c r="B20" s="7"/>
      <c r="C20" s="6"/>
      <c r="D20" s="7"/>
      <c r="E20" s="5"/>
      <c r="F20" s="33"/>
    </row>
    <row r="21" spans="1:9" s="1" customFormat="1" ht="16">
      <c r="A21" s="49"/>
      <c r="B21" s="7"/>
      <c r="C21" s="6"/>
      <c r="D21" s="7"/>
      <c r="E21" s="5"/>
      <c r="F21" s="33"/>
    </row>
    <row r="22" spans="1:9" s="1" customFormat="1" ht="16">
      <c r="A22" s="49"/>
      <c r="B22" s="7"/>
      <c r="C22" s="6"/>
      <c r="D22" s="7"/>
      <c r="E22" s="5"/>
      <c r="F22" s="33"/>
    </row>
    <row r="23" spans="1:9" s="1" customFormat="1" ht="16">
      <c r="A23" s="49"/>
      <c r="B23" s="7"/>
      <c r="C23" s="6"/>
      <c r="D23" s="7"/>
      <c r="E23" s="5"/>
      <c r="F23" s="33"/>
    </row>
    <row r="24" spans="1:9" s="1" customFormat="1" ht="16">
      <c r="B24" s="7"/>
      <c r="C24" s="6"/>
      <c r="D24" s="7"/>
      <c r="E24" s="5"/>
      <c r="F24" s="33"/>
    </row>
    <row r="25" spans="1:9" s="1" customFormat="1" ht="16">
      <c r="B25" s="8"/>
      <c r="C25" s="8"/>
      <c r="D25" s="8"/>
      <c r="F25" s="33"/>
    </row>
    <row r="26" spans="1:9" s="1" customFormat="1" ht="16">
      <c r="A26" s="10" t="s">
        <v>43</v>
      </c>
      <c r="B26" s="8"/>
      <c r="C26" s="6">
        <f>0.84*C5</f>
        <v>0</v>
      </c>
      <c r="D26" s="6" t="s">
        <v>9</v>
      </c>
      <c r="E26" s="6">
        <f>0.94*C5</f>
        <v>0</v>
      </c>
      <c r="F26" s="34" t="s">
        <v>59</v>
      </c>
      <c r="G26" s="5"/>
    </row>
    <row r="27" spans="1:9" s="1" customFormat="1" ht="16">
      <c r="A27" s="38" t="s">
        <v>39</v>
      </c>
      <c r="B27" s="16" t="s">
        <v>48</v>
      </c>
      <c r="C27" s="7">
        <f>0.76*C6</f>
        <v>0</v>
      </c>
      <c r="D27" s="6"/>
      <c r="E27" s="7">
        <f>0.9*C6</f>
        <v>0</v>
      </c>
      <c r="F27" s="34" t="s">
        <v>6</v>
      </c>
      <c r="G27" s="5"/>
    </row>
    <row r="28" spans="1:9" s="1" customFormat="1" ht="16">
      <c r="A28" s="48" t="s">
        <v>64</v>
      </c>
      <c r="B28" s="16" t="s">
        <v>49</v>
      </c>
      <c r="C28" s="7">
        <f>0.76*C7</f>
        <v>0</v>
      </c>
      <c r="D28" s="6"/>
      <c r="E28" s="7">
        <f>0.9*C7</f>
        <v>0</v>
      </c>
      <c r="F28" s="34" t="s">
        <v>6</v>
      </c>
      <c r="G28" s="5"/>
    </row>
    <row r="29" spans="1:9" s="1" customFormat="1" ht="16">
      <c r="A29" s="48"/>
      <c r="B29" s="3"/>
      <c r="C29" s="7"/>
      <c r="D29" s="6"/>
      <c r="E29" s="7"/>
      <c r="F29" s="34"/>
      <c r="G29" s="5"/>
    </row>
    <row r="30" spans="1:9" s="1" customFormat="1" ht="16">
      <c r="A30" s="48"/>
      <c r="B30" s="3"/>
      <c r="C30" s="7"/>
      <c r="D30" s="6"/>
      <c r="E30" s="7"/>
      <c r="F30" s="34"/>
      <c r="G30" s="5"/>
    </row>
    <row r="31" spans="1:9" s="1" customFormat="1" ht="16">
      <c r="A31" s="48"/>
      <c r="B31" s="3"/>
      <c r="C31" s="7"/>
      <c r="D31" s="6"/>
      <c r="E31" s="7"/>
      <c r="F31" s="34"/>
      <c r="G31" s="5"/>
    </row>
    <row r="32" spans="1:9" s="1" customFormat="1" ht="16">
      <c r="A32" s="48"/>
      <c r="B32" s="3"/>
      <c r="C32" s="7"/>
      <c r="D32" s="6"/>
      <c r="E32" s="7"/>
      <c r="F32" s="34"/>
      <c r="G32" s="5"/>
    </row>
    <row r="33" spans="1:11" s="1" customFormat="1" ht="16">
      <c r="A33" s="48"/>
      <c r="B33" s="3"/>
      <c r="C33" s="7"/>
      <c r="D33" s="6"/>
      <c r="E33" s="7"/>
      <c r="F33" s="34"/>
      <c r="G33" s="5"/>
    </row>
    <row r="34" spans="1:11" s="1" customFormat="1" ht="16">
      <c r="B34" s="3"/>
      <c r="C34" s="7"/>
      <c r="D34" s="6"/>
      <c r="E34" s="7"/>
      <c r="F34" s="34"/>
      <c r="G34" s="5"/>
    </row>
    <row r="35" spans="1:11" s="1" customFormat="1" ht="16">
      <c r="B35" s="8"/>
      <c r="C35" s="8"/>
      <c r="D35" s="8"/>
      <c r="F35" s="33"/>
    </row>
    <row r="36" spans="1:11" s="1" customFormat="1" ht="16">
      <c r="A36" s="10" t="s">
        <v>40</v>
      </c>
      <c r="B36" s="8"/>
      <c r="C36" s="11">
        <f>0.93*C5</f>
        <v>0</v>
      </c>
      <c r="D36" s="11" t="s">
        <v>9</v>
      </c>
      <c r="E36" s="11">
        <f>0.97*C5</f>
        <v>0</v>
      </c>
      <c r="F36" s="34" t="s">
        <v>2</v>
      </c>
      <c r="G36" s="10"/>
    </row>
    <row r="37" spans="1:11" s="1" customFormat="1" ht="16">
      <c r="A37" s="39" t="s">
        <v>44</v>
      </c>
      <c r="B37" s="16" t="s">
        <v>48</v>
      </c>
      <c r="C37" s="13">
        <f>0.88*C6</f>
        <v>0</v>
      </c>
      <c r="D37" s="17"/>
      <c r="E37" s="13">
        <f>0.94*C6</f>
        <v>0</v>
      </c>
      <c r="F37" s="34" t="s">
        <v>7</v>
      </c>
      <c r="G37" s="10"/>
    </row>
    <row r="38" spans="1:11" s="12" customFormat="1" ht="16">
      <c r="A38" s="49" t="s">
        <v>69</v>
      </c>
      <c r="B38" s="16" t="s">
        <v>49</v>
      </c>
      <c r="C38" s="13">
        <f>0.88*C7</f>
        <v>0</v>
      </c>
      <c r="D38" s="17"/>
      <c r="E38" s="13">
        <f>0.94*C7</f>
        <v>0</v>
      </c>
      <c r="F38" s="34" t="s">
        <v>7</v>
      </c>
      <c r="G38" s="10"/>
      <c r="H38" s="1"/>
      <c r="I38" s="1"/>
      <c r="J38" s="1"/>
      <c r="K38" s="1"/>
    </row>
    <row r="39" spans="1:11" s="12" customFormat="1" ht="16">
      <c r="A39" s="49"/>
      <c r="F39" s="33"/>
      <c r="H39" s="1"/>
      <c r="I39" s="1"/>
    </row>
    <row r="40" spans="1:11" s="12" customFormat="1" ht="16">
      <c r="A40" s="49"/>
      <c r="F40" s="33"/>
      <c r="H40" s="1"/>
      <c r="I40" s="1"/>
    </row>
    <row r="41" spans="1:11" s="12" customFormat="1" ht="16">
      <c r="A41" s="49"/>
      <c r="F41" s="33"/>
    </row>
    <row r="42" spans="1:11" s="20" customFormat="1" ht="16">
      <c r="A42" s="49"/>
      <c r="B42" s="30"/>
      <c r="C42" s="30"/>
      <c r="D42" s="30"/>
      <c r="E42" s="30"/>
      <c r="F42" s="35"/>
      <c r="H42" s="12"/>
      <c r="I42" s="12"/>
      <c r="J42" s="12"/>
      <c r="K42" s="12"/>
    </row>
    <row r="43" spans="1:11" s="20" customFormat="1" ht="16">
      <c r="A43" s="49"/>
      <c r="B43" s="42"/>
      <c r="C43" s="42"/>
      <c r="D43" s="42"/>
      <c r="E43" s="42"/>
      <c r="F43" s="35"/>
      <c r="H43" s="12"/>
      <c r="I43" s="12"/>
    </row>
    <row r="44" spans="1:11" s="20" customFormat="1" ht="16">
      <c r="A44" s="42"/>
      <c r="B44" s="42"/>
      <c r="C44" s="42"/>
      <c r="D44" s="42"/>
      <c r="E44" s="42"/>
      <c r="F44" s="35"/>
      <c r="H44" s="12"/>
      <c r="I44" s="12"/>
    </row>
    <row r="45" spans="1:11" s="20" customFormat="1" ht="16">
      <c r="B45" s="21"/>
      <c r="C45" s="21"/>
      <c r="D45" s="21"/>
      <c r="F45" s="35"/>
      <c r="H45" s="12"/>
      <c r="I45" s="12"/>
    </row>
    <row r="46" spans="1:11" s="20" customFormat="1" ht="16">
      <c r="A46" s="10" t="s">
        <v>45</v>
      </c>
      <c r="B46" s="21"/>
      <c r="C46" s="11">
        <f>0.95*C5</f>
        <v>0</v>
      </c>
      <c r="D46" s="11" t="s">
        <v>9</v>
      </c>
      <c r="E46" s="11">
        <f>1*C5</f>
        <v>0</v>
      </c>
      <c r="F46" s="34" t="s">
        <v>36</v>
      </c>
      <c r="G46" s="10"/>
    </row>
    <row r="47" spans="1:11" s="20" customFormat="1" ht="16">
      <c r="A47" s="40" t="s">
        <v>47</v>
      </c>
      <c r="B47" s="16" t="s">
        <v>48</v>
      </c>
      <c r="C47" s="13">
        <f>0.91*C6</f>
        <v>0</v>
      </c>
      <c r="D47" s="11"/>
      <c r="E47" s="13">
        <f>1*C6</f>
        <v>0</v>
      </c>
      <c r="F47" s="34" t="s">
        <v>15</v>
      </c>
      <c r="G47" s="10"/>
    </row>
    <row r="48" spans="1:11" s="20" customFormat="1" ht="16" customHeight="1">
      <c r="A48" s="48" t="s">
        <v>65</v>
      </c>
      <c r="B48" s="16" t="s">
        <v>49</v>
      </c>
      <c r="C48" s="13">
        <f>0.91*C7</f>
        <v>0</v>
      </c>
      <c r="D48" s="11"/>
      <c r="E48" s="13">
        <f>1*C7</f>
        <v>0</v>
      </c>
      <c r="F48" s="34" t="s">
        <v>15</v>
      </c>
      <c r="G48" s="10"/>
    </row>
    <row r="49" spans="1:11" s="20" customFormat="1" ht="16">
      <c r="A49" s="48"/>
      <c r="B49" s="21"/>
      <c r="C49" s="21"/>
      <c r="D49" s="21"/>
      <c r="F49" s="35"/>
    </row>
    <row r="50" spans="1:11" s="20" customFormat="1" ht="16">
      <c r="A50" s="48"/>
      <c r="B50" s="21"/>
      <c r="C50" s="21"/>
      <c r="D50" s="21"/>
      <c r="F50" s="35"/>
    </row>
    <row r="51" spans="1:11" s="12" customFormat="1" ht="16">
      <c r="A51" s="48"/>
      <c r="F51" s="33"/>
      <c r="H51" s="20"/>
      <c r="I51" s="20"/>
      <c r="J51" s="20"/>
      <c r="K51" s="20"/>
    </row>
    <row r="52" spans="1:11" s="12" customFormat="1" ht="16">
      <c r="A52" s="48"/>
      <c r="F52" s="33"/>
      <c r="H52" s="20"/>
      <c r="I52" s="20"/>
    </row>
    <row r="53" spans="1:11" s="12" customFormat="1" ht="16">
      <c r="A53" s="48"/>
      <c r="F53" s="33"/>
      <c r="H53" s="20"/>
      <c r="I53" s="20"/>
    </row>
    <row r="54" spans="1:11" s="12" customFormat="1" ht="16">
      <c r="A54" s="48"/>
      <c r="F54" s="33"/>
    </row>
    <row r="55" spans="1:11" s="12" customFormat="1" ht="16">
      <c r="F55" s="33"/>
    </row>
    <row r="56" spans="1:11" s="12" customFormat="1" ht="16">
      <c r="A56" s="9"/>
      <c r="B56" s="14"/>
      <c r="C56" s="14"/>
      <c r="D56" s="14"/>
      <c r="F56" s="33"/>
    </row>
    <row r="57" spans="1:11" s="12" customFormat="1" ht="16">
      <c r="A57" s="10" t="s">
        <v>46</v>
      </c>
      <c r="C57" s="11">
        <f>1.01*C5</f>
        <v>0</v>
      </c>
      <c r="D57" s="11" t="s">
        <v>9</v>
      </c>
      <c r="E57" s="11">
        <f>1.05*C5</f>
        <v>0</v>
      </c>
      <c r="F57" s="34" t="s">
        <v>16</v>
      </c>
      <c r="G57" s="10"/>
    </row>
    <row r="58" spans="1:11" s="12" customFormat="1" ht="16">
      <c r="A58" s="38" t="s">
        <v>50</v>
      </c>
      <c r="B58" s="16" t="s">
        <v>48</v>
      </c>
      <c r="C58" s="13">
        <f>1.01*C6</f>
        <v>0</v>
      </c>
      <c r="D58" s="11"/>
      <c r="E58" s="13">
        <f>1.05*C6</f>
        <v>0</v>
      </c>
      <c r="F58" s="34" t="s">
        <v>17</v>
      </c>
      <c r="G58" s="10"/>
    </row>
    <row r="59" spans="1:11" s="12" customFormat="1" ht="16">
      <c r="A59" s="48" t="s">
        <v>66</v>
      </c>
      <c r="B59" s="16" t="s">
        <v>49</v>
      </c>
      <c r="C59" s="13">
        <f>1.01*C7</f>
        <v>0</v>
      </c>
      <c r="D59" s="11"/>
      <c r="E59" s="13">
        <f>1.05*C7</f>
        <v>0</v>
      </c>
      <c r="F59" s="34" t="s">
        <v>17</v>
      </c>
      <c r="G59" s="10"/>
    </row>
    <row r="60" spans="1:11" s="12" customFormat="1" ht="16">
      <c r="A60" s="48"/>
      <c r="B60" s="16"/>
      <c r="C60" s="13"/>
      <c r="D60" s="11"/>
      <c r="E60" s="13"/>
      <c r="F60" s="34"/>
      <c r="G60" s="10"/>
    </row>
    <row r="61" spans="1:11" s="12" customFormat="1" ht="16">
      <c r="A61" s="48"/>
      <c r="B61" s="16"/>
      <c r="C61" s="13"/>
      <c r="D61" s="11"/>
      <c r="E61" s="13"/>
      <c r="F61" s="34"/>
      <c r="G61" s="10"/>
    </row>
    <row r="62" spans="1:11" s="12" customFormat="1" ht="16">
      <c r="A62" s="48"/>
      <c r="B62" s="16"/>
      <c r="C62" s="13"/>
      <c r="D62" s="11"/>
      <c r="E62" s="13"/>
      <c r="F62" s="34"/>
      <c r="G62" s="10"/>
    </row>
    <row r="63" spans="1:11" s="12" customFormat="1" ht="16">
      <c r="A63" s="48"/>
      <c r="B63" s="16"/>
      <c r="C63" s="13"/>
      <c r="D63" s="11"/>
      <c r="E63" s="13"/>
      <c r="F63" s="34"/>
      <c r="G63" s="10"/>
    </row>
    <row r="64" spans="1:11" s="12" customFormat="1" ht="16">
      <c r="A64" s="48"/>
      <c r="B64" s="16"/>
      <c r="C64" s="13"/>
      <c r="D64" s="11"/>
      <c r="E64" s="13"/>
      <c r="F64" s="34"/>
      <c r="G64" s="10"/>
    </row>
    <row r="65" spans="1:7" s="12" customFormat="1" ht="16">
      <c r="A65" s="48"/>
      <c r="B65" s="16"/>
      <c r="C65" s="13"/>
      <c r="D65" s="11"/>
      <c r="E65" s="13"/>
      <c r="F65" s="34"/>
      <c r="G65" s="10"/>
    </row>
    <row r="66" spans="1:7" s="12" customFormat="1" ht="16">
      <c r="A66" s="16"/>
      <c r="B66" s="16"/>
      <c r="C66" s="13"/>
      <c r="D66" s="11"/>
      <c r="E66" s="13"/>
      <c r="F66" s="34"/>
      <c r="G66" s="10"/>
    </row>
    <row r="67" spans="1:7" s="12" customFormat="1" ht="16">
      <c r="F67" s="33"/>
    </row>
    <row r="68" spans="1:7" s="12" customFormat="1" ht="16">
      <c r="A68" s="10" t="s">
        <v>18</v>
      </c>
      <c r="C68" s="11">
        <f>1.06*C5</f>
        <v>0</v>
      </c>
      <c r="D68" s="11" t="s">
        <v>9</v>
      </c>
      <c r="E68" s="10" t="s">
        <v>19</v>
      </c>
      <c r="F68" s="34" t="s">
        <v>20</v>
      </c>
      <c r="G68" s="10"/>
    </row>
    <row r="69" spans="1:7" s="12" customFormat="1" ht="16">
      <c r="A69" s="38" t="s">
        <v>53</v>
      </c>
      <c r="B69" s="16" t="s">
        <v>48</v>
      </c>
      <c r="C69" s="13">
        <f>1.06*C6</f>
        <v>0</v>
      </c>
      <c r="D69" s="11"/>
      <c r="E69" s="13">
        <f>1.2*C6</f>
        <v>0</v>
      </c>
      <c r="F69" s="34" t="s">
        <v>21</v>
      </c>
      <c r="G69" s="10"/>
    </row>
    <row r="70" spans="1:7" s="12" customFormat="1" ht="16">
      <c r="A70" s="48" t="s">
        <v>67</v>
      </c>
      <c r="B70" s="16" t="s">
        <v>49</v>
      </c>
      <c r="C70" s="13">
        <f>1.06*C7</f>
        <v>0</v>
      </c>
      <c r="D70" s="11"/>
      <c r="E70" s="13">
        <f>1.2*C7</f>
        <v>0</v>
      </c>
      <c r="F70" s="34" t="s">
        <v>21</v>
      </c>
      <c r="G70" s="10"/>
    </row>
    <row r="71" spans="1:7" s="12" customFormat="1" ht="16">
      <c r="A71" s="48"/>
    </row>
    <row r="72" spans="1:7" s="12" customFormat="1" ht="16">
      <c r="A72" s="48"/>
    </row>
    <row r="73" spans="1:7" s="12" customFormat="1" ht="16">
      <c r="A73" s="48"/>
    </row>
    <row r="74" spans="1:7" s="12" customFormat="1" ht="16">
      <c r="A74" s="41"/>
    </row>
    <row r="75" spans="1:7" s="12" customFormat="1" ht="16">
      <c r="B75" s="18"/>
      <c r="C75" s="13"/>
      <c r="D75" s="11"/>
      <c r="E75" s="13"/>
      <c r="F75" s="10"/>
      <c r="G75" s="10"/>
    </row>
    <row r="76" spans="1:7" s="12" customFormat="1" ht="16">
      <c r="A76" s="10" t="s">
        <v>60</v>
      </c>
      <c r="B76" s="18"/>
      <c r="C76" s="13"/>
      <c r="D76" s="11"/>
      <c r="E76" s="13"/>
      <c r="F76" s="10"/>
      <c r="G76" s="10"/>
    </row>
    <row r="77" spans="1:7" s="12" customFormat="1" ht="16">
      <c r="A77" s="10" t="s">
        <v>61</v>
      </c>
      <c r="B77" s="18"/>
      <c r="C77" s="13"/>
      <c r="D77" s="11"/>
      <c r="E77" s="13"/>
      <c r="F77" s="10"/>
      <c r="G77" s="10"/>
    </row>
    <row r="78" spans="1:7" s="12" customFormat="1" ht="16" customHeight="1">
      <c r="A78" s="48" t="s">
        <v>70</v>
      </c>
      <c r="B78" s="18"/>
      <c r="C78" s="13"/>
      <c r="D78" s="11"/>
      <c r="E78" s="13"/>
      <c r="F78" s="10"/>
      <c r="G78" s="10"/>
    </row>
    <row r="79" spans="1:7" s="12" customFormat="1" ht="16">
      <c r="A79" s="48"/>
      <c r="B79" s="18"/>
      <c r="C79" s="13"/>
      <c r="D79" s="11"/>
      <c r="E79" s="13"/>
      <c r="F79" s="10"/>
      <c r="G79" s="10"/>
    </row>
    <row r="80" spans="1:7" s="12" customFormat="1" ht="16">
      <c r="B80" s="18"/>
      <c r="C80" s="13"/>
      <c r="D80" s="11"/>
      <c r="E80" s="13"/>
      <c r="F80" s="10"/>
      <c r="G80" s="10"/>
    </row>
    <row r="81" spans="1:11" s="12" customFormat="1" ht="16">
      <c r="A81" s="16" t="s">
        <v>55</v>
      </c>
      <c r="B81" s="37" t="s">
        <v>56</v>
      </c>
      <c r="C81" s="13"/>
      <c r="D81" s="11"/>
      <c r="E81" s="13"/>
      <c r="F81" s="10"/>
      <c r="G81" s="10"/>
    </row>
    <row r="82" spans="1:11" s="12" customFormat="1" ht="16">
      <c r="A82" s="16" t="s">
        <v>54</v>
      </c>
      <c r="B82" s="37" t="s">
        <v>56</v>
      </c>
      <c r="C82" s="13"/>
      <c r="D82" s="11"/>
      <c r="E82" s="13"/>
      <c r="F82" s="10"/>
      <c r="G82" s="10"/>
    </row>
    <row r="83" spans="1:11" s="12" customFormat="1" ht="16">
      <c r="A83" s="36"/>
      <c r="C83" s="13"/>
      <c r="D83" s="11"/>
      <c r="E83" s="13"/>
      <c r="F83" s="10"/>
      <c r="G83" s="10"/>
    </row>
    <row r="84" spans="1:11" s="12" customFormat="1" ht="16">
      <c r="A84" s="16"/>
      <c r="C84" s="13"/>
      <c r="D84" s="11"/>
      <c r="E84" s="13"/>
      <c r="F84" s="10"/>
      <c r="G84" s="10"/>
    </row>
    <row r="85" spans="1:11" s="12" customFormat="1" ht="16">
      <c r="A85" s="20" t="s">
        <v>22</v>
      </c>
    </row>
    <row r="86" spans="1:11" s="12" customFormat="1" ht="16">
      <c r="A86" s="1"/>
    </row>
    <row r="87" spans="1:11" s="12" customFormat="1" ht="16">
      <c r="A87" s="1" t="s">
        <v>8</v>
      </c>
    </row>
    <row r="88" spans="1:11" s="20" customFormat="1" ht="16">
      <c r="A88" s="9"/>
      <c r="B88" s="21"/>
      <c r="C88" s="21"/>
      <c r="D88" s="21"/>
      <c r="H88" s="12"/>
      <c r="I88" s="12"/>
      <c r="J88" s="12"/>
      <c r="K88" s="12"/>
    </row>
    <row r="89" spans="1:11" s="20" customFormat="1" ht="16">
      <c r="A89" s="9"/>
      <c r="B89" s="21"/>
      <c r="C89" s="21"/>
      <c r="D89" s="21"/>
      <c r="H89" s="12"/>
      <c r="I89" s="12"/>
    </row>
    <row r="90" spans="1:11" s="1" customFormat="1" ht="16">
      <c r="A90" s="9"/>
      <c r="H90" s="12"/>
      <c r="I90" s="12"/>
      <c r="J90" s="20"/>
      <c r="K90" s="20"/>
    </row>
    <row r="91" spans="1:11" s="1" customFormat="1" ht="16">
      <c r="A91" s="9"/>
      <c r="H91" s="20"/>
      <c r="I91" s="20"/>
    </row>
    <row r="92" spans="1:11" ht="16">
      <c r="H92" s="20"/>
      <c r="I92" s="20"/>
      <c r="J92" s="1"/>
      <c r="K92" s="1"/>
    </row>
    <row r="93" spans="1:11" ht="16">
      <c r="H93" s="1"/>
      <c r="I93" s="1"/>
    </row>
    <row r="94" spans="1:11" ht="16">
      <c r="H94" s="1"/>
      <c r="I94" s="1"/>
    </row>
  </sheetData>
  <mergeCells count="8">
    <mergeCell ref="A11:A13"/>
    <mergeCell ref="A18:A23"/>
    <mergeCell ref="A28:A33"/>
    <mergeCell ref="A38:A43"/>
    <mergeCell ref="A78:A79"/>
    <mergeCell ref="A59:A65"/>
    <mergeCell ref="A48:A54"/>
    <mergeCell ref="A70:A73"/>
  </mergeCells>
  <phoneticPr fontId="3" type="noConversion"/>
  <hyperlinks>
    <hyperlink ref="B81" r:id="rId1"/>
    <hyperlink ref="B82" r:id="rId2"/>
  </hyperlinks>
  <printOptions gridLines="1" gridLinesSet="0"/>
  <pageMargins left="0.5" right="0.5" top="1" bottom="1" header="0.5" footer="0.5"/>
  <pageSetup orientation="landscape" horizontalDpi="4294967292" verticalDpi="4294967292"/>
  <headerFooter>
    <oddHeader>&amp;C&amp;K000000Coach John Hughes Training Zones&amp;R&amp;K000000Copyright 2016</oddHeader>
    <oddFooter>Page &amp;P</oddFooter>
  </headerFooter>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3" x14ac:dyDescent="0"/>
  <sheetData/>
  <printOptions gridLines="1" gridLinesSet="0"/>
  <pageMargins left="0.75" right="0.75" top="1" bottom="1" header="0.5" footer="0.5"/>
  <headerFooter>
    <oddHeader>&amp;A</oddHeader>
    <oddFooter>Page &amp;P</oddFooter>
  </headerFooter>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3" x14ac:dyDescent="0"/>
  <sheetData/>
  <printOptions gridLines="1" gridLinesSet="0"/>
  <pageMargins left="0.75" right="0.75" top="1" bottom="1" header="0.5" footer="0.5"/>
  <headerFooter>
    <oddHeader>&amp;A</oddHeader>
    <oddFooter>Page &amp;P</oddFooter>
  </headerFooter>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3" x14ac:dyDescent="0"/>
  <sheetData/>
  <printOptions gridLines="1" gridLinesSet="0"/>
  <pageMargins left="0.75" right="0.75" top="1" bottom="1" header="0.5" footer="0.5"/>
  <headerFooter>
    <oddHeader>&amp;A</oddHeader>
    <oddFooter>Page &amp;P</oddFooter>
  </headerFooter>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3" x14ac:dyDescent="0"/>
  <sheetData/>
  <printOptions gridLines="1" gridLinesSet="0"/>
  <pageMargins left="0.75" right="0.75" top="1" bottom="1" header="0.5" footer="0.5"/>
  <headerFooter>
    <oddHeader>&amp;A</oddHeader>
    <oddFooter>Page &amp;P</oddFooter>
  </headerFooter>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3" x14ac:dyDescent="0"/>
  <sheetData/>
  <printOptions gridLines="1" gridLinesSet="0"/>
  <pageMargins left="0.75" right="0.75" top="1" bottom="1" header="0.5" footer="0.5"/>
  <headerFooter>
    <oddHeader>&amp;A</oddHeader>
    <oddFooter>Page &amp;P</oddFooter>
  </headerFooter>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3" x14ac:dyDescent="0"/>
  <sheetData/>
  <printOptions gridLines="1" gridLinesSet="0"/>
  <pageMargins left="0.75" right="0.75" top="1" bottom="1" header="0.5" footer="0.5"/>
  <headerFooter>
    <oddHeader>&amp;A</oddHeader>
    <oddFooter>Page &amp;P</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3" x14ac:dyDescent="0"/>
  <sheetData/>
  <printOptions gridLines="1" gridLinesSet="0"/>
  <pageMargins left="0.75" right="0.75" top="1" bottom="1" header="0.5" footer="0.5"/>
  <headerFooter>
    <oddHeader>&amp;A</oddHeader>
    <oddFooter>Page &amp;P</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3" x14ac:dyDescent="0"/>
  <sheetData/>
  <printOptions gridLines="1" gridLinesSet="0"/>
  <pageMargins left="0.75" right="0.75" top="1" bottom="1" header="0.5" footer="0.5"/>
  <headerFooter>
    <oddHeader>&amp;A</oddHeader>
    <oddFooter>Page &amp;P</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3" x14ac:dyDescent="0"/>
  <sheetData/>
  <printOptions gridLines="1" gridLinesSet="0"/>
  <pageMargins left="0.75" right="0.75" top="1" bottom="1" header="0.5" footer="0.5"/>
  <headerFooter>
    <oddHeader>&amp;A</oddHeader>
    <oddFooter>Page &amp;P</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3" x14ac:dyDescent="0"/>
  <sheetData/>
  <printOptions gridLines="1" gridLinesSet="0"/>
  <pageMargins left="0.75" right="0.75" top="1" bottom="1" header="0.5" footer="0.5"/>
  <headerFooter>
    <oddHeader>&amp;A</oddHeader>
    <oddFooter>Page &amp;P</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3" x14ac:dyDescent="0"/>
  <sheetData/>
  <printOptions gridLines="1" gridLinesSet="0"/>
  <pageMargins left="0.75" right="0.75" top="1" bottom="1" header="0.5" footer="0.5"/>
  <headerFooter>
    <oddHeader>&amp;A</oddHeader>
    <oddFooter>Page &amp;P</oddFooter>
  </headerFooter>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3" x14ac:dyDescent="0"/>
  <sheetData/>
  <printOptions gridLines="1" gridLinesSet="0"/>
  <pageMargins left="0.75" right="0.75" top="1" bottom="1" header="0.5" footer="0.5"/>
  <headerFooter>
    <oddHeader>&amp;A</oddHeader>
    <oddFooter>Page &amp;P</oddFooter>
  </headerFooter>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3" x14ac:dyDescent="0"/>
  <sheetData/>
  <printOptions gridLines="1" gridLinesSet="0"/>
  <pageMargins left="0.75" right="0.75" top="1" bottom="1" header="0.5" footer="0.5"/>
  <headerFooter>
    <oddHeader>&amp;A</oddHeader>
    <oddFooter>Page &amp;P</oddFooter>
  </headerFooter>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3" x14ac:dyDescent="0"/>
  <sheetData/>
  <printOptions gridLines="1" gridLinesSet="0"/>
  <pageMargins left="0.75" right="0.75" top="1" bottom="1" header="0.5" footer="0.5"/>
  <headerFooter>
    <oddHeader>&amp;A</oddHeader>
    <oddFooter>Page &amp;P</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Training Zones</vt:lpstr>
      <vt:lpstr>Sheet3</vt:lpstr>
      <vt:lpstr>Sheet4</vt:lpstr>
      <vt:lpstr>Sheet5</vt:lpstr>
      <vt:lpstr>Sheet6</vt:lpstr>
      <vt:lpstr>Sheet7</vt:lpstr>
      <vt:lpstr>Sheet8</vt:lpstr>
      <vt:lpstr>Sheet9</vt:lpstr>
      <vt:lpstr>Sheet10</vt:lpstr>
      <vt:lpstr>Sheet11</vt:lpstr>
      <vt:lpstr>Sheet12</vt:lpstr>
      <vt:lpstr>Sheet13</vt:lpstr>
      <vt:lpstr>Sheet14</vt:lpstr>
      <vt:lpstr>Sheet15</vt:lpstr>
      <vt:lpstr>Sheet16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Hughes</dc:creator>
  <cp:lastModifiedBy>John Hughes</cp:lastModifiedBy>
  <cp:lastPrinted>2016-03-13T14:02:23Z</cp:lastPrinted>
  <dcterms:created xsi:type="dcterms:W3CDTF">2010-02-17T13:55:34Z</dcterms:created>
  <dcterms:modified xsi:type="dcterms:W3CDTF">2018-02-10T19:52:16Z</dcterms:modified>
</cp:coreProperties>
</file>